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00-AREA FISCAL\1-LRF\0_PÁGINA WEB FINANZAS\"/>
    </mc:Choice>
  </mc:AlternateContent>
  <bookViews>
    <workbookView xWindow="0" yWindow="0" windowWidth="20490" windowHeight="765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II'!$B$6:$J$92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6" i="28" l="1"/>
  <c r="H26" i="28" l="1"/>
  <c r="J26" i="28"/>
  <c r="I26" i="28"/>
  <c r="E10" i="28"/>
  <c r="G72" i="28" l="1"/>
  <c r="G68" i="28"/>
  <c r="G10" i="28"/>
  <c r="G76" i="28" l="1"/>
  <c r="G53" i="28"/>
  <c r="G42" i="28"/>
  <c r="G8" i="28"/>
  <c r="G50" i="28"/>
  <c r="G35" i="28"/>
  <c r="G64" i="28"/>
  <c r="G63" i="28" s="1"/>
  <c r="G71" i="28"/>
  <c r="G49" i="28" l="1"/>
  <c r="G25" i="28"/>
  <c r="G7" i="28"/>
  <c r="G70" i="28"/>
  <c r="G82" i="28" l="1"/>
  <c r="J76" i="28" l="1"/>
  <c r="I76" i="28"/>
  <c r="J72" i="28"/>
  <c r="I72" i="28"/>
  <c r="H72" i="28"/>
  <c r="E72" i="28"/>
  <c r="J53" i="28"/>
  <c r="H53" i="28"/>
  <c r="J42" i="28"/>
  <c r="I42" i="28"/>
  <c r="H42" i="28"/>
  <c r="E42" i="28"/>
  <c r="J10" i="28"/>
  <c r="I10" i="28"/>
  <c r="H10" i="28"/>
  <c r="E76" i="28" l="1"/>
  <c r="H76" i="28"/>
  <c r="E50" i="28"/>
  <c r="E26" i="28"/>
  <c r="E53" i="28"/>
  <c r="I53" i="28"/>
  <c r="E35" i="28"/>
  <c r="E8" i="28"/>
  <c r="H8" i="28"/>
  <c r="I8" i="28"/>
  <c r="J8" i="28"/>
  <c r="I35" i="28"/>
  <c r="E49" i="28" l="1"/>
  <c r="E71" i="28"/>
  <c r="E70" i="28" s="1"/>
  <c r="E68" i="28"/>
  <c r="H68" i="28"/>
  <c r="I68" i="28"/>
  <c r="J68" i="28"/>
  <c r="J71" i="28" l="1"/>
  <c r="J70" i="28" s="1"/>
  <c r="H71" i="28"/>
  <c r="H70" i="28" s="1"/>
  <c r="J64" i="28"/>
  <c r="J63" i="28" s="1"/>
  <c r="H64" i="28"/>
  <c r="H63" i="28" s="1"/>
  <c r="J50" i="28"/>
  <c r="J49" i="28" s="1"/>
  <c r="H50" i="28"/>
  <c r="H49" i="28" s="1"/>
  <c r="E7" i="28"/>
  <c r="I64" i="28"/>
  <c r="I63" i="28" s="1"/>
  <c r="E64" i="28"/>
  <c r="E63" i="28" s="1"/>
  <c r="I50" i="28"/>
  <c r="I49" i="28" s="1"/>
  <c r="J35" i="28"/>
  <c r="H35" i="28"/>
  <c r="I71" i="28"/>
  <c r="I70" i="28" s="1"/>
  <c r="I7" i="28" l="1"/>
  <c r="J25" i="28"/>
  <c r="I25" i="28"/>
  <c r="J7" i="28"/>
  <c r="H7" i="28"/>
  <c r="H25" i="28"/>
  <c r="E25" i="28"/>
  <c r="E82" i="28" l="1"/>
  <c r="J82" i="28"/>
  <c r="I82" i="28"/>
  <c r="H82" i="28"/>
</calcChain>
</file>

<file path=xl/sharedStrings.xml><?xml version="1.0" encoding="utf-8"?>
<sst xmlns="http://schemas.openxmlformats.org/spreadsheetml/2006/main" count="155" uniqueCount="98">
  <si>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</si>
  <si>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</si>
  <si>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</si>
  <si>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</si>
  <si>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</si>
  <si>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</si>
  <si>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</si>
  <si>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</si>
  <si>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</si>
  <si>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</si>
  <si>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</si>
  <si>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</si>
  <si>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</si>
  <si>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</si>
  <si>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</si>
  <si>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</si>
  <si>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</si>
  <si>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</si>
  <si>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</si>
  <si>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</si>
  <si>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</si>
  <si>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</si>
  <si>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</si>
  <si>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</si>
  <si>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</si>
  <si>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</si>
  <si>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BIRF 7425- PROSAP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</si>
  <si>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</si>
  <si>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</si>
  <si>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</si>
  <si>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</si>
  <si>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</si>
  <si>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</si>
  <si>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</si>
  <si>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</si>
  <si>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</si>
  <si>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</si>
  <si>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</si>
  <si>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</si>
  <si>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</si>
  <si>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</si>
  <si>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</si>
  <si>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</si>
  <si>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</si>
  <si>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</si>
  <si>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</si>
  <si>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</si>
  <si>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</si>
  <si>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</si>
  <si>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</si>
  <si>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</si>
  <si>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</si>
  <si>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</si>
  <si>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</si>
  <si>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</si>
  <si>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</si>
  <si>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</si>
  <si>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</si>
  <si>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</si>
  <si>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</si>
  <si>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</si>
  <si>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</si>
  <si>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</si>
  <si>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</si>
  <si>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</si>
  <si>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</si>
  <si>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</si>
  <si>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</si>
  <si>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</si>
  <si>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</si>
  <si>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</si>
  <si>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</si>
  <si>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</si>
  <si>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</si>
  <si>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</si>
  <si>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</si>
  <si>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</si>
  <si>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</si>
  <si>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</si>
  <si>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</si>
  <si>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</si>
  <si>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</si>
  <si>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</si>
  <si>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</si>
  <si>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</si>
  <si>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</si>
  <si>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</si>
  <si>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</si>
  <si>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</si>
  <si>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</si>
  <si>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</si>
  <si>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</si>
  <si>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</si>
  <si>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JULIO 2022</t>
  </si>
  <si>
    <t>STOCK DE DEUDA AL 31-07-2022</t>
  </si>
  <si>
    <t>(2) Los servicios de la deuda corresponden al período de Enero-Julio 2022</t>
  </si>
  <si>
    <t>(4) El tipo de cambio utilizado para la conversión de deuda en moneda de origen extranjera a pesos corrientes es el correspondiente al cambio vendedor del Banco Nación del último día hábil del mes 29/07/2022 USD:$ 131,27</t>
  </si>
  <si>
    <t>EUR:$ 134,1842 KWD:$ 426,548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</si>
</sst>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2"/>
  <sheetViews>
    <sheetView showGridLines="0" tabSelected="1" zoomScale="80" zoomScaleNormal="80" workbookViewId="0">
      <pane ySplit="6" topLeftCell="A7" activePane="bottomLeft" state="frozen"/>
      <selection pane="bottomLeft" activeCell="C18" sqref="C18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62.8554687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9" width="22.14062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7" t="s">
        <v>0</v>
      </c>
      <c r="C1" s="97"/>
      <c r="D1" s="97"/>
      <c r="E1" s="97"/>
      <c r="F1" s="97"/>
      <c r="G1" s="97"/>
      <c r="H1" s="97"/>
      <c r="I1" s="97"/>
      <c r="J1" s="97"/>
    </row>
    <row r="2" spans="2:11">
      <c r="B2" s="98" t="s">
        <v>38</v>
      </c>
      <c r="C2" s="98"/>
      <c r="D2" s="98"/>
      <c r="E2" s="98"/>
      <c r="F2" s="98"/>
      <c r="G2" s="98"/>
      <c r="H2" s="98"/>
      <c r="I2" s="98"/>
      <c r="J2" s="98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93</v>
      </c>
      <c r="H4" s="5"/>
      <c r="J4" s="4"/>
    </row>
    <row r="5" spans="2:11" ht="13.5" thickBot="1">
      <c r="B5" s="85" t="s">
        <v>2</v>
      </c>
      <c r="C5" s="86"/>
      <c r="D5" s="89" t="s">
        <v>67</v>
      </c>
      <c r="E5" s="91" t="s">
        <v>94</v>
      </c>
      <c r="F5" s="91" t="s">
        <v>64</v>
      </c>
      <c r="G5" s="91" t="s">
        <v>65</v>
      </c>
      <c r="H5" s="93" t="s">
        <v>66</v>
      </c>
      <c r="I5" s="94"/>
      <c r="J5" s="95" t="s">
        <v>4</v>
      </c>
    </row>
    <row r="6" spans="2:11" ht="13.5" thickBot="1">
      <c r="B6" s="87"/>
      <c r="C6" s="88"/>
      <c r="D6" s="90"/>
      <c r="E6" s="92"/>
      <c r="F6" s="92"/>
      <c r="G6" s="92"/>
      <c r="H6" s="7" t="s">
        <v>31</v>
      </c>
      <c r="I6" s="8" t="s">
        <v>3</v>
      </c>
      <c r="J6" s="96"/>
    </row>
    <row r="7" spans="2:11" ht="13.5" thickBot="1">
      <c r="B7" s="83" t="s">
        <v>5</v>
      </c>
      <c r="C7" s="84"/>
      <c r="D7" s="9"/>
      <c r="E7" s="10">
        <f>E8+E10</f>
        <v>12266107.203924268</v>
      </c>
      <c r="F7" s="10"/>
      <c r="G7" s="10">
        <f>G8+G10</f>
        <v>0</v>
      </c>
      <c r="H7" s="10">
        <f>H8+H10</f>
        <v>3176028.8081599995</v>
      </c>
      <c r="I7" s="10">
        <f>I8+I10</f>
        <v>317989.59866999998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1312431.3557898281</v>
      </c>
      <c r="F8" s="15"/>
      <c r="G8" s="16">
        <f>SUM(G9:G9)</f>
        <v>0</v>
      </c>
      <c r="H8" s="17">
        <f>SUM(H9:H9)</f>
        <v>90960.589019999999</v>
      </c>
      <c r="I8" s="14">
        <f>SUM(I9:I9)</f>
        <v>45853.231890000003</v>
      </c>
      <c r="J8" s="14">
        <f>SUM(J9:J9)</f>
        <v>0</v>
      </c>
      <c r="K8" s="18"/>
    </row>
    <row r="9" spans="2:11" ht="13.5" customHeight="1">
      <c r="B9" s="11"/>
      <c r="C9" s="12" t="s">
        <v>47</v>
      </c>
      <c r="D9" s="19" t="s">
        <v>7</v>
      </c>
      <c r="E9" s="20">
        <v>1312431.3557898281</v>
      </c>
      <c r="F9" s="21">
        <v>2030</v>
      </c>
      <c r="G9" s="20">
        <v>0</v>
      </c>
      <c r="H9" s="22">
        <v>90960.589019999999</v>
      </c>
      <c r="I9" s="20">
        <v>45853.231890000003</v>
      </c>
      <c r="J9" s="23">
        <v>0</v>
      </c>
      <c r="K9" s="18"/>
    </row>
    <row r="10" spans="2:11" ht="13.5" customHeight="1">
      <c r="B10" s="11" t="s">
        <v>43</v>
      </c>
      <c r="C10" s="12"/>
      <c r="D10" s="19"/>
      <c r="E10" s="14">
        <f>SUM(E11:E24)</f>
        <v>10953675.848134441</v>
      </c>
      <c r="F10" s="15"/>
      <c r="G10" s="14">
        <f>SUM(G11:G24)</f>
        <v>0</v>
      </c>
      <c r="H10" s="14">
        <f>SUM(H11:H24)</f>
        <v>3085068.2191399997</v>
      </c>
      <c r="I10" s="14">
        <f>SUM(I11:I24)</f>
        <v>272136.36677999998</v>
      </c>
      <c r="J10" s="14">
        <f>SUM(J11:J24)</f>
        <v>0</v>
      </c>
      <c r="K10" s="18"/>
    </row>
    <row r="11" spans="2:11" ht="13.5" customHeight="1">
      <c r="B11" s="11"/>
      <c r="C11" s="12" t="s">
        <v>54</v>
      </c>
      <c r="D11" s="19" t="s">
        <v>7</v>
      </c>
      <c r="E11" s="20">
        <v>951091.51530999993</v>
      </c>
      <c r="F11" s="21">
        <v>2026</v>
      </c>
      <c r="G11" s="20">
        <v>0</v>
      </c>
      <c r="H11" s="22">
        <v>123145.8082</v>
      </c>
      <c r="I11" s="20">
        <v>34527.74235</v>
      </c>
      <c r="J11" s="23">
        <v>0</v>
      </c>
      <c r="K11" s="18"/>
    </row>
    <row r="12" spans="2:11" ht="13.5" customHeight="1">
      <c r="B12" s="11"/>
      <c r="C12" s="12" t="s">
        <v>55</v>
      </c>
      <c r="D12" s="19" t="s">
        <v>7</v>
      </c>
      <c r="E12" s="20">
        <v>573035.02964999992</v>
      </c>
      <c r="F12" s="21">
        <v>2026</v>
      </c>
      <c r="G12" s="20">
        <v>0</v>
      </c>
      <c r="H12" s="22">
        <v>74195.659120000011</v>
      </c>
      <c r="I12" s="20">
        <v>20803.051600000003</v>
      </c>
      <c r="J12" s="23">
        <v>0</v>
      </c>
      <c r="K12" s="18"/>
    </row>
    <row r="13" spans="2:11" ht="13.5" customHeight="1">
      <c r="B13" s="11"/>
      <c r="C13" s="12" t="s">
        <v>56</v>
      </c>
      <c r="D13" s="19" t="s">
        <v>7</v>
      </c>
      <c r="E13" s="20">
        <v>489418.55385000003</v>
      </c>
      <c r="F13" s="21">
        <v>2026</v>
      </c>
      <c r="G13" s="20">
        <v>0</v>
      </c>
      <c r="H13" s="22">
        <v>63369.131590000005</v>
      </c>
      <c r="I13" s="20">
        <v>17767.499199999998</v>
      </c>
      <c r="J13" s="23">
        <v>0</v>
      </c>
      <c r="K13" s="18"/>
    </row>
    <row r="14" spans="2:11" ht="13.5" customHeight="1">
      <c r="B14" s="11"/>
      <c r="C14" s="12" t="s">
        <v>57</v>
      </c>
      <c r="D14" s="19" t="s">
        <v>7</v>
      </c>
      <c r="E14" s="20">
        <v>834780.08364999993</v>
      </c>
      <c r="F14" s="21">
        <v>2026</v>
      </c>
      <c r="G14" s="20">
        <v>0</v>
      </c>
      <c r="H14" s="22">
        <v>108085.99004999999</v>
      </c>
      <c r="I14" s="20">
        <v>30305.255789999999</v>
      </c>
      <c r="J14" s="23">
        <v>0</v>
      </c>
      <c r="K14" s="18"/>
    </row>
    <row r="15" spans="2:11" ht="13.5" customHeight="1">
      <c r="B15" s="11"/>
      <c r="C15" s="12" t="s">
        <v>58</v>
      </c>
      <c r="D15" s="19" t="s">
        <v>7</v>
      </c>
      <c r="E15" s="20">
        <v>461111.23638000002</v>
      </c>
      <c r="F15" s="21">
        <v>2026</v>
      </c>
      <c r="G15" s="20">
        <v>0</v>
      </c>
      <c r="H15" s="22">
        <v>59703.945370000001</v>
      </c>
      <c r="I15" s="20">
        <v>16739.850689999999</v>
      </c>
      <c r="J15" s="23">
        <v>0</v>
      </c>
      <c r="K15" s="18"/>
    </row>
    <row r="16" spans="2:11" ht="13.5" customHeight="1">
      <c r="B16" s="11"/>
      <c r="C16" s="12" t="s">
        <v>63</v>
      </c>
      <c r="D16" s="19" t="s">
        <v>7</v>
      </c>
      <c r="E16" s="20">
        <v>743487.88257000002</v>
      </c>
      <c r="F16" s="21">
        <v>2026</v>
      </c>
      <c r="G16" s="20">
        <v>0</v>
      </c>
      <c r="H16" s="22">
        <v>87821.269050000003</v>
      </c>
      <c r="I16" s="20">
        <v>26706.814790000004</v>
      </c>
      <c r="J16" s="23">
        <v>0</v>
      </c>
      <c r="K16" s="18"/>
    </row>
    <row r="17" spans="2:11" ht="13.5" customHeight="1">
      <c r="B17" s="11"/>
      <c r="C17" s="12" t="s">
        <v>68</v>
      </c>
      <c r="D17" s="19" t="s">
        <v>7</v>
      </c>
      <c r="E17" s="20">
        <v>164861.88941</v>
      </c>
      <c r="F17" s="21">
        <v>2027</v>
      </c>
      <c r="G17" s="20">
        <v>0</v>
      </c>
      <c r="H17" s="22">
        <v>18196.635999999999</v>
      </c>
      <c r="I17" s="20">
        <v>5925.3943399999998</v>
      </c>
      <c r="J17" s="23">
        <v>0</v>
      </c>
      <c r="K17" s="18"/>
    </row>
    <row r="18" spans="2:11" ht="13.5" customHeight="1">
      <c r="B18" s="11"/>
      <c r="C18" s="12" t="s">
        <v>69</v>
      </c>
      <c r="D18" s="19" t="s">
        <v>7</v>
      </c>
      <c r="E18" s="20">
        <v>133997.02737</v>
      </c>
      <c r="F18" s="21">
        <v>2027</v>
      </c>
      <c r="G18" s="20">
        <v>0</v>
      </c>
      <c r="H18" s="22">
        <v>14789.925929999999</v>
      </c>
      <c r="I18" s="20">
        <v>4816.0629000000008</v>
      </c>
      <c r="J18" s="23">
        <v>0</v>
      </c>
      <c r="K18" s="18"/>
    </row>
    <row r="19" spans="2:11" ht="13.5" customHeight="1">
      <c r="B19" s="11"/>
      <c r="C19" s="12" t="s">
        <v>70</v>
      </c>
      <c r="D19" s="19" t="s">
        <v>7</v>
      </c>
      <c r="E19" s="20">
        <v>243651.02523</v>
      </c>
      <c r="F19" s="21">
        <v>2027</v>
      </c>
      <c r="G19" s="20">
        <v>0</v>
      </c>
      <c r="H19" s="22">
        <v>26892.98921</v>
      </c>
      <c r="I19" s="20">
        <v>8757.1992199999986</v>
      </c>
      <c r="J19" s="23">
        <v>0</v>
      </c>
      <c r="K19" s="18"/>
    </row>
    <row r="20" spans="2:11" ht="13.5" customHeight="1">
      <c r="B20" s="11"/>
      <c r="C20" s="12" t="s">
        <v>71</v>
      </c>
      <c r="D20" s="19" t="s">
        <v>7</v>
      </c>
      <c r="E20" s="20">
        <v>180651.75913999998</v>
      </c>
      <c r="F20" s="21">
        <v>2027</v>
      </c>
      <c r="G20" s="20">
        <v>0</v>
      </c>
      <c r="H20" s="22">
        <v>19939.443340000002</v>
      </c>
      <c r="I20" s="20">
        <v>6492.90697</v>
      </c>
      <c r="J20" s="23">
        <v>0</v>
      </c>
      <c r="K20" s="18"/>
    </row>
    <row r="21" spans="2:11" ht="13.5" customHeight="1">
      <c r="B21" s="11"/>
      <c r="C21" s="12" t="s">
        <v>72</v>
      </c>
      <c r="D21" s="19" t="s">
        <v>7</v>
      </c>
      <c r="E21" s="20">
        <v>530408.49031999998</v>
      </c>
      <c r="F21" s="21">
        <v>2027</v>
      </c>
      <c r="G21" s="20">
        <v>0</v>
      </c>
      <c r="H21" s="22">
        <v>58543.853000000003</v>
      </c>
      <c r="I21" s="20">
        <v>19063.711319999999</v>
      </c>
      <c r="J21" s="23">
        <v>0</v>
      </c>
      <c r="K21" s="18"/>
    </row>
    <row r="22" spans="2:11" ht="13.5" customHeight="1">
      <c r="B22" s="11"/>
      <c r="C22" s="12" t="s">
        <v>53</v>
      </c>
      <c r="D22" s="19" t="s">
        <v>7</v>
      </c>
      <c r="E22" s="20">
        <v>66126.590057857582</v>
      </c>
      <c r="F22" s="21">
        <v>2022</v>
      </c>
      <c r="G22" s="20">
        <v>0</v>
      </c>
      <c r="H22" s="22">
        <v>462886.13035000005</v>
      </c>
      <c r="I22" s="20">
        <v>76851.779450000002</v>
      </c>
      <c r="J22" s="23">
        <v>0</v>
      </c>
      <c r="K22" s="18"/>
    </row>
    <row r="23" spans="2:11" ht="13.5" customHeight="1">
      <c r="B23" s="11"/>
      <c r="C23" s="12" t="s">
        <v>74</v>
      </c>
      <c r="D23" s="19" t="s">
        <v>7</v>
      </c>
      <c r="E23" s="20">
        <v>5560265.5146390758</v>
      </c>
      <c r="F23" s="21">
        <v>2023</v>
      </c>
      <c r="G23" s="20">
        <v>0</v>
      </c>
      <c r="H23" s="22">
        <v>1967497.4379299998</v>
      </c>
      <c r="I23" s="20">
        <v>3379.09816</v>
      </c>
      <c r="J23" s="23">
        <v>0</v>
      </c>
      <c r="K23" s="18"/>
    </row>
    <row r="24" spans="2:11" ht="13.5" customHeight="1" thickBot="1">
      <c r="B24" s="11"/>
      <c r="C24" s="12" t="s">
        <v>75</v>
      </c>
      <c r="D24" s="19" t="s">
        <v>7</v>
      </c>
      <c r="E24" s="20">
        <v>20789.25055750844</v>
      </c>
      <c r="F24" s="21">
        <v>2026</v>
      </c>
      <c r="G24" s="20">
        <v>0</v>
      </c>
      <c r="H24" s="22">
        <v>0</v>
      </c>
      <c r="I24" s="20">
        <v>0</v>
      </c>
      <c r="J24" s="23">
        <v>0</v>
      </c>
      <c r="K24" s="18"/>
    </row>
    <row r="25" spans="2:11" ht="13.5" thickBot="1">
      <c r="B25" s="83" t="s">
        <v>42</v>
      </c>
      <c r="C25" s="84"/>
      <c r="D25" s="9"/>
      <c r="E25" s="10">
        <f>E26+E35+E42</f>
        <v>34973015.307469741</v>
      </c>
      <c r="F25" s="24"/>
      <c r="G25" s="10">
        <f>G26+G35+G42</f>
        <v>3991865.8068057997</v>
      </c>
      <c r="H25" s="25">
        <f>H26+H35+H42</f>
        <v>4534055.4663360994</v>
      </c>
      <c r="I25" s="10">
        <f>I26+I35+I42</f>
        <v>639527.30723849998</v>
      </c>
      <c r="J25" s="10">
        <f>J26+J35+J42</f>
        <v>121518.7706757</v>
      </c>
    </row>
    <row r="26" spans="2:11" ht="13.5" customHeight="1">
      <c r="B26" s="11" t="s">
        <v>44</v>
      </c>
      <c r="C26" s="12"/>
      <c r="D26" s="13"/>
      <c r="E26" s="17">
        <f>SUM(E27:E34)</f>
        <v>2503808.0384197356</v>
      </c>
      <c r="F26" s="26"/>
      <c r="G26" s="16">
        <f>SUM(G27:G34)</f>
        <v>937648.62019000005</v>
      </c>
      <c r="H26" s="17">
        <f>SUM(H27:H34)</f>
        <v>89508.179816100004</v>
      </c>
      <c r="I26" s="17">
        <f>SUM(I27:I34)</f>
        <v>35613.168588500004</v>
      </c>
      <c r="J26" s="17">
        <f>SUM(J27:J34)</f>
        <v>3180.0242057</v>
      </c>
      <c r="K26" s="18"/>
    </row>
    <row r="27" spans="2:11" ht="13.5" customHeight="1">
      <c r="B27" s="11"/>
      <c r="C27" s="27" t="s">
        <v>8</v>
      </c>
      <c r="D27" s="19" t="s">
        <v>29</v>
      </c>
      <c r="E27" s="23">
        <v>415053.98409683583</v>
      </c>
      <c r="F27" s="28">
        <v>2025</v>
      </c>
      <c r="G27" s="20">
        <v>0</v>
      </c>
      <c r="H27" s="23">
        <v>54918.535189999995</v>
      </c>
      <c r="I27" s="23">
        <v>10008.97884</v>
      </c>
      <c r="J27" s="23">
        <v>2749.3450499999999</v>
      </c>
      <c r="K27" s="18"/>
    </row>
    <row r="28" spans="2:11" ht="13.5" customHeight="1">
      <c r="B28" s="11"/>
      <c r="C28" s="27" t="s">
        <v>9</v>
      </c>
      <c r="D28" s="19" t="s">
        <v>29</v>
      </c>
      <c r="E28" s="23">
        <v>21525.197782900006</v>
      </c>
      <c r="F28" s="28">
        <v>2025</v>
      </c>
      <c r="G28" s="20">
        <v>0</v>
      </c>
      <c r="H28" s="23">
        <v>2893.0476861000002</v>
      </c>
      <c r="I28" s="23">
        <v>421.53835850000002</v>
      </c>
      <c r="J28" s="23">
        <v>430.67915570000002</v>
      </c>
      <c r="K28" s="18"/>
    </row>
    <row r="29" spans="2:11" ht="13.5" customHeight="1">
      <c r="B29" s="11"/>
      <c r="C29" s="29" t="s">
        <v>10</v>
      </c>
      <c r="D29" s="19" t="s">
        <v>29</v>
      </c>
      <c r="E29" s="23">
        <v>56668.73158</v>
      </c>
      <c r="F29" s="28" t="s">
        <v>85</v>
      </c>
      <c r="G29" s="20">
        <v>0</v>
      </c>
      <c r="H29" s="23">
        <v>19674.644339999999</v>
      </c>
      <c r="I29" s="23">
        <v>1902.6668099999997</v>
      </c>
      <c r="J29" s="23">
        <v>0</v>
      </c>
      <c r="K29" s="18"/>
    </row>
    <row r="30" spans="2:11" ht="13.5" customHeight="1">
      <c r="B30" s="11"/>
      <c r="C30" s="29" t="s">
        <v>76</v>
      </c>
      <c r="D30" s="19" t="s">
        <v>29</v>
      </c>
      <c r="E30" s="23">
        <v>1196014.42649</v>
      </c>
      <c r="F30" s="28">
        <v>2035</v>
      </c>
      <c r="G30" s="20">
        <v>503715.34801999998</v>
      </c>
      <c r="H30" s="23">
        <v>0</v>
      </c>
      <c r="I30" s="23">
        <v>21393.90437</v>
      </c>
      <c r="J30" s="23">
        <v>0</v>
      </c>
      <c r="K30" s="18"/>
    </row>
    <row r="31" spans="2:11" ht="13.5" customHeight="1">
      <c r="B31" s="11"/>
      <c r="C31" s="29" t="s">
        <v>87</v>
      </c>
      <c r="D31" s="19" t="s">
        <v>29</v>
      </c>
      <c r="E31" s="23">
        <v>663056.41889999993</v>
      </c>
      <c r="F31" s="28">
        <v>2036</v>
      </c>
      <c r="G31" s="20">
        <v>404226.12810000003</v>
      </c>
      <c r="H31" s="23">
        <v>0</v>
      </c>
      <c r="I31" s="23">
        <v>1040.9529300000002</v>
      </c>
      <c r="J31" s="23">
        <v>0</v>
      </c>
      <c r="K31" s="18"/>
    </row>
    <row r="32" spans="2:11" ht="13.5" customHeight="1">
      <c r="B32" s="11"/>
      <c r="C32" s="29" t="s">
        <v>91</v>
      </c>
      <c r="D32" s="19" t="s">
        <v>29</v>
      </c>
      <c r="E32" s="23">
        <v>19181.018809999998</v>
      </c>
      <c r="F32" s="28">
        <v>2042</v>
      </c>
      <c r="G32" s="20">
        <v>18009.52607</v>
      </c>
      <c r="H32" s="23">
        <v>0</v>
      </c>
      <c r="I32" s="23">
        <v>0</v>
      </c>
      <c r="J32" s="23">
        <v>0</v>
      </c>
      <c r="K32" s="18"/>
    </row>
    <row r="33" spans="2:11" ht="13.5" customHeight="1">
      <c r="B33" s="11"/>
      <c r="C33" s="29" t="s">
        <v>27</v>
      </c>
      <c r="D33" s="19" t="s">
        <v>29</v>
      </c>
      <c r="E33" s="23">
        <v>10545.953890000001</v>
      </c>
      <c r="F33" s="28">
        <v>2024</v>
      </c>
      <c r="G33" s="20">
        <v>0</v>
      </c>
      <c r="H33" s="23">
        <v>3240.4526000000001</v>
      </c>
      <c r="I33" s="23">
        <v>92.862589999999997</v>
      </c>
      <c r="J33" s="23">
        <v>0</v>
      </c>
      <c r="K33" s="18"/>
    </row>
    <row r="34" spans="2:11" ht="13.5" customHeight="1">
      <c r="B34" s="11"/>
      <c r="C34" s="29" t="s">
        <v>86</v>
      </c>
      <c r="D34" s="19" t="s">
        <v>29</v>
      </c>
      <c r="E34" s="23">
        <v>121762.30687</v>
      </c>
      <c r="F34" s="28">
        <v>2036</v>
      </c>
      <c r="G34" s="20">
        <v>11697.618</v>
      </c>
      <c r="H34" s="23">
        <v>8781.5</v>
      </c>
      <c r="I34" s="23">
        <v>752.26468999999997</v>
      </c>
      <c r="J34" s="23">
        <v>0</v>
      </c>
      <c r="K34" s="18"/>
    </row>
    <row r="35" spans="2:11" ht="13.5" customHeight="1">
      <c r="B35" s="11" t="s">
        <v>45</v>
      </c>
      <c r="C35" s="12"/>
      <c r="D35" s="19"/>
      <c r="E35" s="17">
        <f>SUM(E36:E41)</f>
        <v>5566938.2476300001</v>
      </c>
      <c r="F35" s="26"/>
      <c r="G35" s="14">
        <f>SUM(G36:G41)</f>
        <v>405649.72272000008</v>
      </c>
      <c r="H35" s="17">
        <f>SUM(H36:H41)</f>
        <v>135465.49815999999</v>
      </c>
      <c r="I35" s="14">
        <f>SUM(I36:I41)</f>
        <v>35743.156860000003</v>
      </c>
      <c r="J35" s="14">
        <f>SUM(J36:J41)</f>
        <v>8971.4734200000003</v>
      </c>
      <c r="K35" s="18"/>
    </row>
    <row r="36" spans="2:11" ht="13.5" customHeight="1">
      <c r="B36" s="11"/>
      <c r="C36" s="12" t="s">
        <v>30</v>
      </c>
      <c r="D36" s="19" t="s">
        <v>29</v>
      </c>
      <c r="E36" s="23">
        <v>1329601.64644</v>
      </c>
      <c r="F36" s="28">
        <v>2038</v>
      </c>
      <c r="G36" s="20">
        <v>0</v>
      </c>
      <c r="H36" s="23">
        <v>37641.996450000006</v>
      </c>
      <c r="I36" s="20">
        <v>7377.4889400000002</v>
      </c>
      <c r="J36" s="20">
        <v>0</v>
      </c>
      <c r="K36" s="18"/>
    </row>
    <row r="37" spans="2:11" ht="13.5" customHeight="1">
      <c r="B37" s="11"/>
      <c r="C37" s="12" t="s">
        <v>26</v>
      </c>
      <c r="D37" s="19" t="s">
        <v>29</v>
      </c>
      <c r="E37" s="23">
        <v>0</v>
      </c>
      <c r="F37" s="28">
        <v>2022</v>
      </c>
      <c r="G37" s="20">
        <v>0</v>
      </c>
      <c r="H37" s="23">
        <v>3146.8383699999999</v>
      </c>
      <c r="I37" s="20">
        <v>123.04169999999999</v>
      </c>
      <c r="J37" s="20">
        <v>0</v>
      </c>
      <c r="K37" s="18"/>
    </row>
    <row r="38" spans="2:11" ht="13.5" customHeight="1">
      <c r="B38" s="11"/>
      <c r="C38" s="29" t="s">
        <v>81</v>
      </c>
      <c r="D38" s="19" t="s">
        <v>29</v>
      </c>
      <c r="E38" s="23">
        <v>136758.59561000002</v>
      </c>
      <c r="F38" s="28">
        <v>2045</v>
      </c>
      <c r="G38" s="20">
        <v>2224.4017799999997</v>
      </c>
      <c r="H38" s="23">
        <v>2696.5558999999998</v>
      </c>
      <c r="I38" s="20">
        <v>858.27724839999996</v>
      </c>
      <c r="J38" s="20">
        <v>322.04126160000004</v>
      </c>
      <c r="K38" s="18"/>
    </row>
    <row r="39" spans="2:11" ht="13.5" customHeight="1">
      <c r="B39" s="11"/>
      <c r="C39" s="29" t="s">
        <v>90</v>
      </c>
      <c r="D39" s="19" t="s">
        <v>29</v>
      </c>
      <c r="E39" s="23">
        <v>370733.62531999999</v>
      </c>
      <c r="F39" s="28">
        <v>2037</v>
      </c>
      <c r="G39" s="20">
        <v>313582.74693000002</v>
      </c>
      <c r="H39" s="23">
        <v>0</v>
      </c>
      <c r="I39" s="20">
        <v>0</v>
      </c>
      <c r="J39" s="20">
        <v>0</v>
      </c>
      <c r="K39" s="18"/>
    </row>
    <row r="40" spans="2:11" ht="13.5" customHeight="1">
      <c r="B40" s="11"/>
      <c r="C40" s="29" t="s">
        <v>92</v>
      </c>
      <c r="D40" s="19" t="s">
        <v>29</v>
      </c>
      <c r="E40" s="23">
        <v>97669.852510000012</v>
      </c>
      <c r="F40" s="28">
        <v>2050</v>
      </c>
      <c r="G40" s="20">
        <v>89842.574010000011</v>
      </c>
      <c r="H40" s="23">
        <v>0</v>
      </c>
      <c r="I40" s="20">
        <v>94.995211600000033</v>
      </c>
      <c r="J40" s="20">
        <v>8649.4321584000008</v>
      </c>
      <c r="K40" s="18"/>
    </row>
    <row r="41" spans="2:11" ht="13.5" customHeight="1">
      <c r="B41" s="11"/>
      <c r="C41" s="12" t="s">
        <v>28</v>
      </c>
      <c r="D41" s="19" t="s">
        <v>29</v>
      </c>
      <c r="E41" s="23">
        <v>3632174.5277499999</v>
      </c>
      <c r="F41" s="28">
        <v>2038</v>
      </c>
      <c r="G41" s="20">
        <v>0</v>
      </c>
      <c r="H41" s="23">
        <v>91980.107439999992</v>
      </c>
      <c r="I41" s="20">
        <v>27289.353760000002</v>
      </c>
      <c r="J41" s="20">
        <v>0</v>
      </c>
      <c r="K41" s="18"/>
    </row>
    <row r="42" spans="2:11" ht="13.5" customHeight="1">
      <c r="B42" s="11" t="s">
        <v>21</v>
      </c>
      <c r="C42" s="12"/>
      <c r="D42" s="19"/>
      <c r="E42" s="17">
        <f>SUM(E43:E47)</f>
        <v>26902269.021420002</v>
      </c>
      <c r="F42" s="26"/>
      <c r="G42" s="14">
        <f t="shared" ref="G42:J42" si="0">SUM(G43:G47)</f>
        <v>2648567.4638957996</v>
      </c>
      <c r="H42" s="17">
        <f t="shared" si="0"/>
        <v>4309081.7883599997</v>
      </c>
      <c r="I42" s="17">
        <f t="shared" si="0"/>
        <v>568170.98178999999</v>
      </c>
      <c r="J42" s="17">
        <f t="shared" si="0"/>
        <v>109367.27305</v>
      </c>
      <c r="K42" s="18"/>
    </row>
    <row r="43" spans="2:11" ht="13.5" customHeight="1">
      <c r="B43" s="11"/>
      <c r="C43" s="12" t="s">
        <v>48</v>
      </c>
      <c r="D43" s="19" t="s">
        <v>29</v>
      </c>
      <c r="E43" s="23">
        <v>4288153.3350799996</v>
      </c>
      <c r="F43" s="28">
        <v>2028</v>
      </c>
      <c r="G43" s="20">
        <v>0</v>
      </c>
      <c r="H43" s="23">
        <v>640293.88835999987</v>
      </c>
      <c r="I43" s="20">
        <v>88628.476459999991</v>
      </c>
      <c r="J43" s="20">
        <v>0</v>
      </c>
      <c r="K43" s="18"/>
    </row>
    <row r="44" spans="2:11" ht="13.5" customHeight="1">
      <c r="B44" s="11"/>
      <c r="C44" s="12" t="s">
        <v>88</v>
      </c>
      <c r="D44" s="19" t="s">
        <v>29</v>
      </c>
      <c r="E44" s="23">
        <v>1969050</v>
      </c>
      <c r="F44" s="28">
        <v>2036</v>
      </c>
      <c r="G44" s="20">
        <v>1807024.5</v>
      </c>
      <c r="H44" s="23">
        <v>0</v>
      </c>
      <c r="I44" s="20">
        <v>0</v>
      </c>
      <c r="J44" s="20">
        <v>99257.882920000004</v>
      </c>
      <c r="K44" s="18"/>
    </row>
    <row r="45" spans="2:11" ht="13.5" customHeight="1">
      <c r="B45" s="11"/>
      <c r="C45" s="12" t="s">
        <v>51</v>
      </c>
      <c r="D45" s="19" t="s">
        <v>29</v>
      </c>
      <c r="E45" s="23">
        <v>8207000.4000000004</v>
      </c>
      <c r="F45" s="28">
        <v>2025</v>
      </c>
      <c r="G45" s="20">
        <v>0</v>
      </c>
      <c r="H45" s="23">
        <v>1711983.6</v>
      </c>
      <c r="I45" s="20">
        <v>196447.05813999998</v>
      </c>
      <c r="J45" s="20">
        <v>3637.7697699999994</v>
      </c>
      <c r="K45" s="18"/>
    </row>
    <row r="46" spans="2:11" ht="13.5" customHeight="1">
      <c r="B46" s="11"/>
      <c r="C46" s="12" t="s">
        <v>52</v>
      </c>
      <c r="D46" s="19" t="s">
        <v>29</v>
      </c>
      <c r="E46" s="23">
        <v>8752427.25</v>
      </c>
      <c r="F46" s="28">
        <v>2025</v>
      </c>
      <c r="G46" s="20">
        <v>0</v>
      </c>
      <c r="H46" s="23">
        <v>1956804.3</v>
      </c>
      <c r="I46" s="20">
        <v>207933.79762</v>
      </c>
      <c r="J46" s="20">
        <v>6471.620359999999</v>
      </c>
      <c r="K46" s="18"/>
    </row>
    <row r="47" spans="2:11" ht="13.5" customHeight="1" thickBot="1">
      <c r="B47" s="11"/>
      <c r="C47" s="12" t="s">
        <v>73</v>
      </c>
      <c r="D47" s="30" t="s">
        <v>29</v>
      </c>
      <c r="E47" s="23">
        <v>3685638.0363400001</v>
      </c>
      <c r="F47" s="28">
        <v>2036</v>
      </c>
      <c r="G47" s="31">
        <v>841542.96389579982</v>
      </c>
      <c r="H47" s="23">
        <v>0</v>
      </c>
      <c r="I47" s="20">
        <v>75161.649569999994</v>
      </c>
      <c r="J47" s="20">
        <v>0</v>
      </c>
      <c r="K47" s="18"/>
    </row>
    <row r="48" spans="2:11" ht="13.5" thickBot="1">
      <c r="B48" s="83" t="s">
        <v>11</v>
      </c>
      <c r="C48" s="84"/>
      <c r="D48" s="30"/>
      <c r="E48" s="10">
        <v>0</v>
      </c>
      <c r="F48" s="24"/>
      <c r="G48" s="10">
        <v>0</v>
      </c>
      <c r="H48" s="25">
        <v>0</v>
      </c>
      <c r="I48" s="10">
        <v>0</v>
      </c>
      <c r="J48" s="10">
        <v>0</v>
      </c>
    </row>
    <row r="49" spans="2:11" ht="13.5" thickBot="1">
      <c r="B49" s="83" t="s">
        <v>41</v>
      </c>
      <c r="C49" s="84"/>
      <c r="D49" s="9"/>
      <c r="E49" s="10">
        <f>E50+E53+E56+E57+E58+E59+E60</f>
        <v>25698466.974004898</v>
      </c>
      <c r="F49" s="24"/>
      <c r="G49" s="10">
        <f t="shared" ref="G49:J49" si="1">G50+G53+G56+G57+G58+G59+G60</f>
        <v>2887179.2714793682</v>
      </c>
      <c r="H49" s="10">
        <f t="shared" si="1"/>
        <v>1243546.3830609901</v>
      </c>
      <c r="I49" s="10">
        <f t="shared" si="1"/>
        <v>144094.49843000001</v>
      </c>
      <c r="J49" s="10">
        <f t="shared" si="1"/>
        <v>13843.880649999999</v>
      </c>
    </row>
    <row r="50" spans="2:11" ht="13.5" customHeight="1">
      <c r="B50" s="11" t="s">
        <v>39</v>
      </c>
      <c r="C50" s="32"/>
      <c r="D50" s="13"/>
      <c r="E50" s="17">
        <f>SUM(E51:E52)</f>
        <v>3356537.6694800002</v>
      </c>
      <c r="F50" s="26"/>
      <c r="G50" s="16">
        <f t="shared" ref="G50" si="2">SUM(G51:G52)</f>
        <v>0</v>
      </c>
      <c r="H50" s="17">
        <f t="shared" ref="H50:J50" si="3">SUM(H51:H52)</f>
        <v>0</v>
      </c>
      <c r="I50" s="14">
        <f t="shared" si="3"/>
        <v>0</v>
      </c>
      <c r="J50" s="14">
        <f t="shared" si="3"/>
        <v>0</v>
      </c>
      <c r="K50" s="18"/>
    </row>
    <row r="51" spans="2:11" ht="13.5" customHeight="1">
      <c r="B51" s="11"/>
      <c r="C51" s="12" t="s">
        <v>12</v>
      </c>
      <c r="D51" s="19" t="s">
        <v>29</v>
      </c>
      <c r="E51" s="23">
        <v>1287916.2239999999</v>
      </c>
      <c r="F51" s="28">
        <v>2025</v>
      </c>
      <c r="G51" s="20">
        <v>0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/>
      <c r="C52" s="12" t="s">
        <v>13</v>
      </c>
      <c r="D52" s="19" t="s">
        <v>29</v>
      </c>
      <c r="E52" s="23">
        <v>2068621.4454800002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4.25" customHeight="1">
      <c r="B53" s="11" t="s">
        <v>14</v>
      </c>
      <c r="C53" s="12"/>
      <c r="D53" s="19"/>
      <c r="E53" s="17">
        <f>SUM(E54:E55)</f>
        <v>1270477.6608499999</v>
      </c>
      <c r="F53" s="26"/>
      <c r="G53" s="14">
        <f t="shared" ref="G53:J53" si="4">SUM(G54:G55)</f>
        <v>0</v>
      </c>
      <c r="H53" s="17">
        <f t="shared" si="4"/>
        <v>0</v>
      </c>
      <c r="I53" s="17">
        <f t="shared" si="4"/>
        <v>0</v>
      </c>
      <c r="J53" s="17">
        <f t="shared" si="4"/>
        <v>0</v>
      </c>
      <c r="K53" s="18"/>
    </row>
    <row r="54" spans="2:11" ht="13.5" customHeight="1">
      <c r="B54" s="11"/>
      <c r="C54" s="12" t="s">
        <v>15</v>
      </c>
      <c r="D54" s="19" t="s">
        <v>29</v>
      </c>
      <c r="E54" s="23">
        <v>87861.505130000005</v>
      </c>
      <c r="F54" s="28">
        <v>2025</v>
      </c>
      <c r="G54" s="20">
        <v>0</v>
      </c>
      <c r="H54" s="23">
        <v>0</v>
      </c>
      <c r="I54" s="20">
        <v>0</v>
      </c>
      <c r="J54" s="20">
        <v>0</v>
      </c>
      <c r="K54" s="18"/>
    </row>
    <row r="55" spans="2:11" ht="13.5" customHeight="1">
      <c r="B55" s="11"/>
      <c r="C55" s="12" t="s">
        <v>16</v>
      </c>
      <c r="D55" s="19" t="s">
        <v>29</v>
      </c>
      <c r="E55" s="23">
        <v>1182616.1557199999</v>
      </c>
      <c r="F55" s="28">
        <v>2025</v>
      </c>
      <c r="G55" s="20">
        <v>0</v>
      </c>
      <c r="H55" s="23">
        <v>0</v>
      </c>
      <c r="I55" s="20">
        <v>0</v>
      </c>
      <c r="J55" s="20">
        <v>0</v>
      </c>
      <c r="K55" s="18"/>
    </row>
    <row r="56" spans="2:11" ht="13.5" customHeight="1">
      <c r="B56" s="11" t="s">
        <v>60</v>
      </c>
      <c r="C56" s="12"/>
      <c r="D56" s="19" t="s">
        <v>59</v>
      </c>
      <c r="E56" s="23">
        <v>2708024.9038489563</v>
      </c>
      <c r="F56" s="28">
        <v>2027</v>
      </c>
      <c r="G56" s="20">
        <v>0</v>
      </c>
      <c r="H56" s="23">
        <v>284987.05373098998</v>
      </c>
      <c r="I56" s="20">
        <v>17994.686879999997</v>
      </c>
      <c r="J56" s="20">
        <v>0</v>
      </c>
      <c r="K56" s="18"/>
    </row>
    <row r="57" spans="2:11" ht="13.5" customHeight="1">
      <c r="B57" s="11" t="s">
        <v>61</v>
      </c>
      <c r="C57" s="12"/>
      <c r="D57" s="19" t="s">
        <v>59</v>
      </c>
      <c r="E57" s="23">
        <v>1350317.5007777559</v>
      </c>
      <c r="F57" s="28">
        <v>2030</v>
      </c>
      <c r="G57" s="20">
        <v>50500.151620672004</v>
      </c>
      <c r="H57" s="23">
        <v>56184.506759999997</v>
      </c>
      <c r="I57" s="20">
        <v>3728.7787899999998</v>
      </c>
      <c r="J57" s="20">
        <v>0</v>
      </c>
      <c r="K57" s="18"/>
    </row>
    <row r="58" spans="2:11" ht="13.5" customHeight="1">
      <c r="B58" s="11" t="s">
        <v>62</v>
      </c>
      <c r="C58" s="12"/>
      <c r="D58" s="19" t="s">
        <v>59</v>
      </c>
      <c r="E58" s="23">
        <v>7273296.0223677009</v>
      </c>
      <c r="F58" s="28">
        <v>2030</v>
      </c>
      <c r="G58" s="20">
        <v>415222.74546422099</v>
      </c>
      <c r="H58" s="23">
        <v>503823.88720000006</v>
      </c>
      <c r="I58" s="20">
        <v>60742.027400000006</v>
      </c>
      <c r="J58" s="20">
        <v>6625.0329499999998</v>
      </c>
      <c r="K58" s="18"/>
    </row>
    <row r="59" spans="2:11" ht="13.5" customHeight="1">
      <c r="B59" s="11" t="s">
        <v>77</v>
      </c>
      <c r="C59" s="12"/>
      <c r="D59" s="19" t="s">
        <v>59</v>
      </c>
      <c r="E59" s="23">
        <v>8045701.9189504869</v>
      </c>
      <c r="F59" s="28">
        <v>2031</v>
      </c>
      <c r="G59" s="20">
        <v>2049676.5486728749</v>
      </c>
      <c r="H59" s="23">
        <v>398550.93537000002</v>
      </c>
      <c r="I59" s="20">
        <v>61629.005360000003</v>
      </c>
      <c r="J59" s="20">
        <v>7218.8477000000003</v>
      </c>
      <c r="K59" s="18"/>
    </row>
    <row r="60" spans="2:11" ht="13.5" customHeight="1" thickBot="1">
      <c r="B60" s="11" t="s">
        <v>78</v>
      </c>
      <c r="C60" s="12"/>
      <c r="D60" s="30" t="s">
        <v>80</v>
      </c>
      <c r="E60" s="23">
        <v>1694111.29773</v>
      </c>
      <c r="F60" s="28">
        <v>2042</v>
      </c>
      <c r="G60" s="31">
        <v>371779.82572159998</v>
      </c>
      <c r="H60" s="23">
        <v>0</v>
      </c>
      <c r="I60" s="20">
        <v>0</v>
      </c>
      <c r="J60" s="20">
        <v>0</v>
      </c>
      <c r="K60" s="18"/>
    </row>
    <row r="61" spans="2:11" ht="13.5" thickBot="1">
      <c r="B61" s="83" t="s">
        <v>21</v>
      </c>
      <c r="C61" s="84"/>
      <c r="D61" s="30"/>
      <c r="E61" s="10">
        <v>0</v>
      </c>
      <c r="F61" s="24"/>
      <c r="G61" s="10">
        <v>0</v>
      </c>
      <c r="H61" s="25">
        <v>0</v>
      </c>
      <c r="I61" s="10">
        <v>0</v>
      </c>
      <c r="J61" s="10">
        <v>0</v>
      </c>
    </row>
    <row r="62" spans="2:11" ht="13.5" thickBot="1">
      <c r="B62" s="83" t="s">
        <v>46</v>
      </c>
      <c r="C62" s="84"/>
      <c r="D62" s="9"/>
      <c r="E62" s="10">
        <v>0</v>
      </c>
      <c r="F62" s="24"/>
      <c r="G62" s="10">
        <v>0</v>
      </c>
      <c r="H62" s="25">
        <v>0</v>
      </c>
      <c r="I62" s="10">
        <v>0</v>
      </c>
      <c r="J62" s="10">
        <v>0</v>
      </c>
    </row>
    <row r="63" spans="2:11" ht="13.5" thickBot="1">
      <c r="B63" s="83" t="s">
        <v>17</v>
      </c>
      <c r="C63" s="84"/>
      <c r="D63" s="9"/>
      <c r="E63" s="10">
        <f>E64+E66+E67</f>
        <v>10691045.29214</v>
      </c>
      <c r="F63" s="24"/>
      <c r="G63" s="10">
        <f>G64+G66+G67</f>
        <v>0</v>
      </c>
      <c r="H63" s="25">
        <f>H64+H66+H67</f>
        <v>502590.10595</v>
      </c>
      <c r="I63" s="10">
        <f>I64+I66+I67</f>
        <v>226011.06952000002</v>
      </c>
      <c r="J63" s="10">
        <f>J64+J66+J67</f>
        <v>0</v>
      </c>
    </row>
    <row r="64" spans="2:11" ht="13.5" customHeight="1">
      <c r="B64" s="11" t="s">
        <v>44</v>
      </c>
      <c r="C64" s="12"/>
      <c r="D64" s="19"/>
      <c r="E64" s="14">
        <f>SUM(E65:E65)</f>
        <v>10691045.29214</v>
      </c>
      <c r="F64" s="15"/>
      <c r="G64" s="14">
        <f>SUM(G65:G65)</f>
        <v>0</v>
      </c>
      <c r="H64" s="17">
        <f>SUM(H65:H65)</f>
        <v>502590.10595</v>
      </c>
      <c r="I64" s="14">
        <f>SUM(I65:I65)</f>
        <v>226011.06952000002</v>
      </c>
      <c r="J64" s="14">
        <f>SUM(J65:J65)</f>
        <v>0</v>
      </c>
      <c r="K64" s="18"/>
    </row>
    <row r="65" spans="2:11" ht="13.5" customHeight="1">
      <c r="B65" s="11"/>
      <c r="C65" s="12" t="s">
        <v>18</v>
      </c>
      <c r="D65" s="19" t="s">
        <v>29</v>
      </c>
      <c r="E65" s="20">
        <v>10691045.29214</v>
      </c>
      <c r="F65" s="21">
        <v>2031</v>
      </c>
      <c r="G65" s="20">
        <v>0</v>
      </c>
      <c r="H65" s="23">
        <v>502590.10595</v>
      </c>
      <c r="I65" s="20">
        <v>226011.06952000002</v>
      </c>
      <c r="J65" s="20">
        <v>0</v>
      </c>
      <c r="K65" s="18"/>
    </row>
    <row r="66" spans="2:11" ht="13.5" customHeight="1">
      <c r="B66" s="11" t="s">
        <v>45</v>
      </c>
      <c r="C66" s="12"/>
      <c r="D66" s="19"/>
      <c r="E66" s="14">
        <v>0</v>
      </c>
      <c r="F66" s="26"/>
      <c r="G66" s="14">
        <v>0</v>
      </c>
      <c r="H66" s="26">
        <v>0</v>
      </c>
      <c r="I66" s="14">
        <v>0</v>
      </c>
      <c r="J66" s="14">
        <v>0</v>
      </c>
      <c r="K66" s="18"/>
    </row>
    <row r="67" spans="2:11" ht="13.5" customHeight="1" thickBot="1">
      <c r="B67" s="11" t="s">
        <v>21</v>
      </c>
      <c r="C67" s="12"/>
      <c r="D67" s="19"/>
      <c r="E67" s="20">
        <v>0</v>
      </c>
      <c r="F67" s="22">
        <v>0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thickBot="1">
      <c r="B68" s="83" t="s">
        <v>19</v>
      </c>
      <c r="C68" s="84"/>
      <c r="D68" s="9"/>
      <c r="E68" s="10">
        <f>E69</f>
        <v>898.62676653003314</v>
      </c>
      <c r="F68" s="24"/>
      <c r="G68" s="10">
        <f t="shared" ref="G68:J68" si="5">G69</f>
        <v>0</v>
      </c>
      <c r="H68" s="25">
        <f t="shared" si="5"/>
        <v>0</v>
      </c>
      <c r="I68" s="10">
        <f t="shared" si="5"/>
        <v>0</v>
      </c>
      <c r="J68" s="10">
        <f t="shared" si="5"/>
        <v>0</v>
      </c>
    </row>
    <row r="69" spans="2:11" ht="13.5" customHeight="1" thickBot="1">
      <c r="B69" s="11"/>
      <c r="C69" s="12" t="s">
        <v>20</v>
      </c>
      <c r="D69" s="19" t="s">
        <v>7</v>
      </c>
      <c r="E69" s="20">
        <v>898.62676653003314</v>
      </c>
      <c r="F69" s="22">
        <v>0</v>
      </c>
      <c r="G69" s="20">
        <v>0</v>
      </c>
      <c r="H69" s="23">
        <v>0</v>
      </c>
      <c r="I69" s="20">
        <v>0</v>
      </c>
      <c r="J69" s="20">
        <v>0</v>
      </c>
      <c r="K69" s="18"/>
    </row>
    <row r="70" spans="2:11" ht="13.5" thickBot="1">
      <c r="B70" s="83" t="s">
        <v>32</v>
      </c>
      <c r="C70" s="84"/>
      <c r="D70" s="13"/>
      <c r="E70" s="10">
        <f>E71+E76</f>
        <v>243795911.14408275</v>
      </c>
      <c r="F70" s="24"/>
      <c r="G70" s="10">
        <f>SUM(G71,G76)</f>
        <v>0</v>
      </c>
      <c r="H70" s="25">
        <f>SUM(H71,H76)</f>
        <v>3507331.25</v>
      </c>
      <c r="I70" s="10">
        <f>SUM(I71,I76)</f>
        <v>7690297.5914545432</v>
      </c>
      <c r="J70" s="10">
        <f>SUM(J71,J76)</f>
        <v>6460.9628899999998</v>
      </c>
    </row>
    <row r="71" spans="2:11" ht="12.75" customHeight="1">
      <c r="B71" s="11" t="s">
        <v>33</v>
      </c>
      <c r="C71" s="12"/>
      <c r="D71" s="13"/>
      <c r="E71" s="17">
        <f>E72+E75</f>
        <v>21370481.25</v>
      </c>
      <c r="F71" s="16"/>
      <c r="G71" s="33">
        <f>G72+G75</f>
        <v>0</v>
      </c>
      <c r="H71" s="17">
        <f>H72+H75</f>
        <v>3507331.25</v>
      </c>
      <c r="I71" s="14">
        <f>I72+I75</f>
        <v>1248770.8881600003</v>
      </c>
      <c r="J71" s="14">
        <f>J72+J75</f>
        <v>5233.6325399999996</v>
      </c>
      <c r="K71" s="18"/>
    </row>
    <row r="72" spans="2:11" ht="12.75" customHeight="1">
      <c r="B72" s="11" t="s">
        <v>34</v>
      </c>
      <c r="C72" s="12"/>
      <c r="D72" s="19"/>
      <c r="E72" s="17">
        <f>SUM(E73:E74)</f>
        <v>21370481.25</v>
      </c>
      <c r="F72" s="14"/>
      <c r="G72" s="17">
        <f>SUM(G73:G74)</f>
        <v>0</v>
      </c>
      <c r="H72" s="17">
        <f>SUM(H73:H74)</f>
        <v>3507331.25</v>
      </c>
      <c r="I72" s="17">
        <f>SUM(I73:I74)</f>
        <v>1248770.8881600003</v>
      </c>
      <c r="J72" s="17">
        <f>SUM(J73:J74)</f>
        <v>5233.6325399999996</v>
      </c>
      <c r="K72" s="18"/>
    </row>
    <row r="73" spans="2:11" ht="12.75" customHeight="1">
      <c r="B73" s="11"/>
      <c r="C73" s="12" t="s">
        <v>50</v>
      </c>
      <c r="D73" s="19" t="s">
        <v>29</v>
      </c>
      <c r="E73" s="23">
        <v>20921156.25</v>
      </c>
      <c r="F73" s="21">
        <v>2026</v>
      </c>
      <c r="G73" s="23">
        <v>0</v>
      </c>
      <c r="H73" s="23">
        <v>3283406.25</v>
      </c>
      <c r="I73" s="20">
        <v>1106896.0257600003</v>
      </c>
      <c r="J73" s="20">
        <v>5233.6325399999996</v>
      </c>
      <c r="K73" s="18"/>
    </row>
    <row r="74" spans="2:11" ht="12.75" customHeight="1">
      <c r="B74" s="11"/>
      <c r="C74" s="12" t="s">
        <v>79</v>
      </c>
      <c r="D74" s="19" t="s">
        <v>7</v>
      </c>
      <c r="E74" s="23">
        <v>449325</v>
      </c>
      <c r="F74" s="21">
        <v>2023</v>
      </c>
      <c r="G74" s="23">
        <v>0</v>
      </c>
      <c r="H74" s="23">
        <v>223925</v>
      </c>
      <c r="I74" s="20">
        <v>141874.86240000001</v>
      </c>
      <c r="J74" s="20">
        <v>0</v>
      </c>
      <c r="K74" s="18"/>
    </row>
    <row r="75" spans="2:11" ht="12.75" customHeight="1">
      <c r="B75" s="11" t="s">
        <v>35</v>
      </c>
      <c r="C75" s="12"/>
      <c r="D75" s="19"/>
      <c r="E75" s="17">
        <v>0</v>
      </c>
      <c r="F75" s="14"/>
      <c r="G75" s="17">
        <v>0</v>
      </c>
      <c r="H75" s="17">
        <v>0</v>
      </c>
      <c r="I75" s="14">
        <v>0</v>
      </c>
      <c r="J75" s="14">
        <v>0</v>
      </c>
      <c r="K75" s="18"/>
    </row>
    <row r="76" spans="2:11" ht="12.75" customHeight="1">
      <c r="B76" s="11" t="s">
        <v>36</v>
      </c>
      <c r="C76" s="12"/>
      <c r="D76" s="19"/>
      <c r="E76" s="17">
        <f>SUM(E77:E79)</f>
        <v>222425429.89408275</v>
      </c>
      <c r="F76" s="14"/>
      <c r="G76" s="17">
        <f>SUM(G77:G79)</f>
        <v>0</v>
      </c>
      <c r="H76" s="17">
        <f>SUM(H77:H79)</f>
        <v>0</v>
      </c>
      <c r="I76" s="17">
        <f>SUM(I77:I79)</f>
        <v>6441526.7032945426</v>
      </c>
      <c r="J76" s="17">
        <f>SUM(J77:J79)</f>
        <v>1227.3303500000002</v>
      </c>
      <c r="K76" s="18"/>
    </row>
    <row r="77" spans="2:11" ht="12.75" customHeight="1">
      <c r="B77" s="11"/>
      <c r="C77" s="12" t="s">
        <v>82</v>
      </c>
      <c r="D77" s="19" t="s">
        <v>29</v>
      </c>
      <c r="E77" s="23">
        <v>94787236.552922755</v>
      </c>
      <c r="F77" s="21">
        <v>2025</v>
      </c>
      <c r="G77" s="23">
        <v>0</v>
      </c>
      <c r="H77" s="23">
        <v>0</v>
      </c>
      <c r="I77" s="20">
        <v>2195840.529964542</v>
      </c>
      <c r="J77" s="20">
        <v>306.90863999999999</v>
      </c>
      <c r="K77" s="18"/>
    </row>
    <row r="78" spans="2:11" ht="12.75" customHeight="1">
      <c r="B78" s="11"/>
      <c r="C78" s="12" t="s">
        <v>83</v>
      </c>
      <c r="D78" s="19" t="s">
        <v>29</v>
      </c>
      <c r="E78" s="23">
        <v>67749373.503660008</v>
      </c>
      <c r="F78" s="21">
        <v>2027</v>
      </c>
      <c r="G78" s="23">
        <v>0</v>
      </c>
      <c r="H78" s="23">
        <v>0</v>
      </c>
      <c r="I78" s="20">
        <v>1550643.6569600001</v>
      </c>
      <c r="J78" s="20">
        <v>306.85636</v>
      </c>
      <c r="K78" s="18"/>
    </row>
    <row r="79" spans="2:11" ht="12.75" customHeight="1" thickBot="1">
      <c r="B79" s="11"/>
      <c r="C79" s="12" t="s">
        <v>84</v>
      </c>
      <c r="D79" s="30" t="s">
        <v>29</v>
      </c>
      <c r="E79" s="23">
        <v>59888819.837499999</v>
      </c>
      <c r="F79" s="34">
        <v>2029</v>
      </c>
      <c r="G79" s="35">
        <v>0</v>
      </c>
      <c r="H79" s="23">
        <v>0</v>
      </c>
      <c r="I79" s="20">
        <v>2695042.5163700003</v>
      </c>
      <c r="J79" s="20">
        <v>613.56535000000008</v>
      </c>
      <c r="K79" s="18"/>
    </row>
    <row r="80" spans="2:11" ht="13.5" thickBot="1">
      <c r="B80" s="83" t="s">
        <v>37</v>
      </c>
      <c r="C80" s="84"/>
      <c r="D80" s="30"/>
      <c r="E80" s="36"/>
      <c r="F80" s="37"/>
      <c r="G80" s="36"/>
      <c r="H80" s="37"/>
      <c r="I80" s="36"/>
      <c r="J80" s="36"/>
    </row>
    <row r="81" spans="2:11" ht="13.5" thickBot="1">
      <c r="B81" s="83" t="s">
        <v>21</v>
      </c>
      <c r="C81" s="84"/>
      <c r="D81" s="9"/>
      <c r="E81" s="20"/>
      <c r="F81" s="22"/>
      <c r="G81" s="20"/>
      <c r="H81" s="22"/>
      <c r="I81" s="20"/>
      <c r="J81" s="20"/>
    </row>
    <row r="82" spans="2:11" ht="13.5" thickBot="1">
      <c r="B82" s="83" t="s">
        <v>40</v>
      </c>
      <c r="C82" s="84"/>
      <c r="D82" s="9" t="s">
        <v>22</v>
      </c>
      <c r="E82" s="10">
        <f>E70+E68+E63+E62+E61+E49+E48+E25+E7</f>
        <v>327425444.54838824</v>
      </c>
      <c r="F82" s="24"/>
      <c r="G82" s="10">
        <f>G70+G68+G63+G62+G61+G49+G48+G25+G7</f>
        <v>6879045.0782851679</v>
      </c>
      <c r="H82" s="25">
        <f>H70+H68+H63+H62+H61+H49+H48+H25+H7</f>
        <v>12963552.013507089</v>
      </c>
      <c r="I82" s="10">
        <f>I70+I68+I63+I62+I61+I49+I48+I25+I7</f>
        <v>9017920.0653130431</v>
      </c>
      <c r="J82" s="10">
        <f>J70+J68+J63+J62+J61+J49+J48+J25+J7</f>
        <v>141823.61421569998</v>
      </c>
      <c r="K82" s="38"/>
    </row>
    <row r="83" spans="2:11" ht="13.5" thickBot="1">
      <c r="B83" s="83" t="s">
        <v>23</v>
      </c>
      <c r="C83" s="84"/>
      <c r="D83" s="9"/>
      <c r="E83" s="36"/>
      <c r="F83" s="37"/>
      <c r="G83" s="36"/>
      <c r="H83" s="39"/>
      <c r="I83" s="39"/>
      <c r="J83" s="39"/>
    </row>
    <row r="84" spans="2:11">
      <c r="B84" s="40" t="s">
        <v>24</v>
      </c>
      <c r="C84" s="41"/>
      <c r="D84" s="13" t="s">
        <v>7</v>
      </c>
      <c r="E84" s="42"/>
      <c r="F84" s="43"/>
      <c r="G84" s="42"/>
      <c r="H84" s="44"/>
      <c r="I84" s="42"/>
      <c r="J84" s="42"/>
    </row>
    <row r="85" spans="2:11">
      <c r="B85" s="45" t="s">
        <v>11</v>
      </c>
      <c r="C85" s="46"/>
      <c r="D85" s="19" t="s">
        <v>7</v>
      </c>
      <c r="E85" s="47"/>
      <c r="F85" s="48"/>
      <c r="G85" s="47"/>
      <c r="H85" s="49"/>
      <c r="I85" s="47"/>
      <c r="J85" s="47"/>
      <c r="K85" s="18"/>
    </row>
    <row r="86" spans="2:11">
      <c r="B86" s="45" t="s">
        <v>25</v>
      </c>
      <c r="C86" s="46"/>
      <c r="D86" s="19" t="s">
        <v>7</v>
      </c>
      <c r="E86" s="47"/>
      <c r="F86" s="48"/>
      <c r="G86" s="47"/>
      <c r="H86" s="49"/>
      <c r="I86" s="47"/>
      <c r="J86" s="47"/>
      <c r="K86" s="50"/>
    </row>
    <row r="87" spans="2:11" ht="13.5" thickBot="1">
      <c r="B87" s="51" t="s">
        <v>21</v>
      </c>
      <c r="C87" s="52"/>
      <c r="D87" s="30" t="s">
        <v>7</v>
      </c>
      <c r="E87" s="53"/>
      <c r="F87" s="54"/>
      <c r="G87" s="53"/>
      <c r="H87" s="55"/>
      <c r="I87" s="53"/>
      <c r="J87" s="53"/>
      <c r="K87" s="4"/>
    </row>
    <row r="88" spans="2:11" ht="12.75" customHeight="1">
      <c r="B88" s="12"/>
      <c r="C88" s="12"/>
      <c r="D88" s="56"/>
      <c r="E88" s="4"/>
      <c r="F88" s="4"/>
      <c r="G88" s="4"/>
      <c r="H88" s="4"/>
      <c r="I88" s="4"/>
      <c r="J88" s="4"/>
      <c r="K88" s="57"/>
    </row>
    <row r="89" spans="2:11" ht="12.75" customHeight="1">
      <c r="B89" s="1" t="s">
        <v>89</v>
      </c>
      <c r="C89" s="12"/>
      <c r="D89" s="58"/>
      <c r="E89" s="18"/>
      <c r="F89" s="18"/>
      <c r="G89" s="18"/>
      <c r="H89" s="18"/>
      <c r="I89" s="18"/>
      <c r="J89" s="18"/>
    </row>
    <row r="90" spans="2:11" ht="12.75" customHeight="1">
      <c r="B90" s="59" t="s">
        <v>95</v>
      </c>
      <c r="E90" s="1"/>
      <c r="F90" s="1"/>
      <c r="G90" s="1"/>
    </row>
    <row r="91" spans="2:11" ht="12.75" customHeight="1">
      <c r="B91" s="1" t="s">
        <v>49</v>
      </c>
      <c r="C91" s="59"/>
      <c r="D91" s="60"/>
      <c r="E91" s="61"/>
      <c r="F91" s="61"/>
      <c r="G91" s="61"/>
      <c r="H91" s="61"/>
      <c r="I91" s="61"/>
      <c r="J91" s="61"/>
    </row>
    <row r="92" spans="2:11" ht="12.75" customHeight="1">
      <c r="B92" s="59" t="s">
        <v>96</v>
      </c>
      <c r="C92" s="59"/>
      <c r="D92" s="62"/>
      <c r="E92" s="62"/>
      <c r="F92" s="62"/>
      <c r="G92" s="62"/>
      <c r="H92" s="62"/>
      <c r="I92" s="63"/>
      <c r="J92" s="62"/>
      <c r="K92" s="64"/>
    </row>
    <row r="93" spans="2:11">
      <c r="C93" s="1" t="s">
        <v>97</v>
      </c>
      <c r="D93" s="64"/>
      <c r="E93" s="65"/>
      <c r="F93" s="65"/>
      <c r="G93" s="65"/>
      <c r="H93" s="66"/>
      <c r="I93" s="66"/>
      <c r="J93" s="66"/>
      <c r="K93" s="67"/>
    </row>
    <row r="94" spans="2:11">
      <c r="B94" s="68"/>
      <c r="D94" s="64"/>
      <c r="E94" s="66"/>
      <c r="F94" s="66"/>
      <c r="G94" s="66"/>
      <c r="H94" s="66"/>
      <c r="I94" s="69"/>
      <c r="J94" s="69"/>
      <c r="K94" s="70"/>
    </row>
    <row r="95" spans="2:11">
      <c r="B95" s="68"/>
      <c r="E95" s="71"/>
      <c r="F95" s="71"/>
      <c r="G95" s="71"/>
      <c r="H95" s="71"/>
      <c r="I95" s="71"/>
      <c r="J95" s="72"/>
      <c r="K95" s="64"/>
    </row>
    <row r="96" spans="2:11">
      <c r="E96" s="73"/>
      <c r="F96" s="73"/>
      <c r="G96" s="73"/>
      <c r="H96" s="71"/>
      <c r="I96" s="74"/>
      <c r="J96" s="75"/>
      <c r="K96" s="64"/>
    </row>
    <row r="97" spans="5:11">
      <c r="E97" s="76"/>
      <c r="F97" s="76"/>
      <c r="G97" s="76"/>
      <c r="H97" s="76"/>
      <c r="I97" s="76"/>
      <c r="J97" s="76"/>
      <c r="K97" s="64"/>
    </row>
    <row r="98" spans="5:11">
      <c r="E98" s="76"/>
      <c r="F98" s="76"/>
      <c r="G98" s="76"/>
      <c r="H98" s="77"/>
      <c r="I98" s="78"/>
      <c r="J98" s="79"/>
      <c r="K98" s="64"/>
    </row>
    <row r="99" spans="5:11">
      <c r="E99" s="77"/>
      <c r="F99" s="77"/>
      <c r="G99" s="77"/>
      <c r="H99" s="80"/>
      <c r="I99" s="77"/>
      <c r="J99" s="81"/>
      <c r="K99" s="74"/>
    </row>
    <row r="100" spans="5:11">
      <c r="E100" s="82"/>
      <c r="K100" s="74"/>
    </row>
    <row r="102" spans="5:11">
      <c r="E102" s="5"/>
      <c r="F102" s="5"/>
      <c r="G102" s="5"/>
    </row>
  </sheetData>
  <mergeCells count="22">
    <mergeCell ref="B48:C48"/>
    <mergeCell ref="B70:C70"/>
    <mergeCell ref="B83:C83"/>
    <mergeCell ref="B80:C80"/>
    <mergeCell ref="B81:C81"/>
    <mergeCell ref="B82:C82"/>
    <mergeCell ref="B49:C49"/>
    <mergeCell ref="B68:C68"/>
    <mergeCell ref="B63:C63"/>
    <mergeCell ref="B62:C62"/>
    <mergeCell ref="B61:C61"/>
    <mergeCell ref="B1:J1"/>
    <mergeCell ref="B7:C7"/>
    <mergeCell ref="B25:C25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2022-09-20T13:29:52Z</dcterms:modified>
</cp:coreProperties>
</file>